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е\Рабочие с 01-09-2017 Деп\!Лимиты, квоты\2021\для ГЭЭ\К слушаниям\Проекты квот по районам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" l="1"/>
  <c r="I75" i="1"/>
  <c r="I74" i="1"/>
  <c r="I73" i="1"/>
  <c r="I72" i="1"/>
  <c r="I71" i="1"/>
  <c r="I70" i="1"/>
  <c r="K69" i="1"/>
  <c r="F69" i="1"/>
  <c r="E69" i="1"/>
  <c r="D69" i="1"/>
  <c r="C69" i="1"/>
  <c r="I49" i="1"/>
  <c r="I48" i="1"/>
  <c r="I47" i="1"/>
  <c r="I46" i="1"/>
  <c r="I45" i="1"/>
  <c r="I44" i="1"/>
  <c r="I43" i="1"/>
  <c r="H43" i="1"/>
  <c r="G43" i="1"/>
  <c r="K42" i="1"/>
  <c r="F42" i="1"/>
  <c r="E42" i="1"/>
  <c r="D42" i="1"/>
  <c r="C42" i="1"/>
  <c r="I62" i="1"/>
  <c r="I61" i="1"/>
  <c r="I60" i="1"/>
  <c r="I59" i="1"/>
  <c r="I58" i="1"/>
  <c r="I57" i="1"/>
  <c r="K56" i="1"/>
  <c r="F56" i="1"/>
  <c r="E56" i="1"/>
  <c r="D56" i="1"/>
  <c r="C56" i="1"/>
  <c r="I86" i="1"/>
  <c r="H86" i="1"/>
  <c r="G86" i="1"/>
  <c r="I85" i="1"/>
  <c r="I84" i="1"/>
  <c r="H84" i="1"/>
  <c r="G84" i="1"/>
  <c r="K83" i="1"/>
  <c r="F83" i="1"/>
  <c r="E83" i="1"/>
  <c r="D83" i="1"/>
  <c r="C83" i="1"/>
  <c r="I34" i="1"/>
  <c r="I33" i="1"/>
  <c r="I32" i="1"/>
  <c r="I31" i="1"/>
  <c r="I30" i="1"/>
  <c r="F29" i="1"/>
  <c r="I29" i="1" s="1"/>
  <c r="K28" i="1"/>
  <c r="E28" i="1"/>
  <c r="D28" i="1"/>
  <c r="C28" i="1"/>
  <c r="I21" i="1"/>
  <c r="H21" i="1"/>
  <c r="G21" i="1"/>
  <c r="I20" i="1"/>
  <c r="I19" i="1"/>
  <c r="I18" i="1"/>
  <c r="I17" i="1"/>
  <c r="I16" i="1"/>
  <c r="F15" i="1"/>
  <c r="F14" i="1" s="1"/>
  <c r="K14" i="1"/>
  <c r="E14" i="1"/>
  <c r="D14" i="1"/>
  <c r="C14" i="1"/>
  <c r="F28" i="1" l="1"/>
  <c r="I15" i="1"/>
</calcChain>
</file>

<file path=xl/sharedStrings.xml><?xml version="1.0" encoding="utf-8"?>
<sst xmlns="http://schemas.openxmlformats.org/spreadsheetml/2006/main" count="135" uniqueCount="31">
  <si>
    <t>Проект квот добычи охотничьих ресурсов</t>
  </si>
  <si>
    <t>НОВОСИБИРСКАЯ ОБЛАСТЬ</t>
  </si>
  <si>
    <t>(субъект Российской Федерации)</t>
  </si>
  <si>
    <t>на период с 1 августа 2021 г. до 1 августа 2022 г.</t>
  </si>
  <si>
    <t>№ п/п</t>
  </si>
  <si>
    <t xml:space="preserve">Наименование закрепленного охотничьего угодья, общедоступных охотничьих угодий муниципальных районов и иной территории, являющейся средой обитания охотничьих ресурсов </t>
  </si>
  <si>
    <t>Площадь, свойственная для  обитания  вида охотничьих ресурсов, тыс. га</t>
  </si>
  <si>
    <t>Косуля сибирская</t>
  </si>
  <si>
    <t>Численность вида охотничьих ресурсов, особей</t>
  </si>
  <si>
    <t>Показатель численности, особей на 1000 га</t>
  </si>
  <si>
    <t>Квота</t>
  </si>
  <si>
    <t>% от численности</t>
  </si>
  <si>
    <t>Всего, особей</t>
  </si>
  <si>
    <t>2019 г.</t>
  </si>
  <si>
    <t>2020 г.</t>
  </si>
  <si>
    <t>2021 г.</t>
  </si>
  <si>
    <t>Барсук</t>
  </si>
  <si>
    <t>Лось</t>
  </si>
  <si>
    <t>Общедоступные охотничьи угодья</t>
  </si>
  <si>
    <t>Медведь бурый</t>
  </si>
  <si>
    <t>Соболь</t>
  </si>
  <si>
    <t>Квоты добычи</t>
  </si>
  <si>
    <t>Убинский район</t>
  </si>
  <si>
    <t>Ича</t>
  </si>
  <si>
    <t>Омь (Добрич)</t>
  </si>
  <si>
    <t>Охотничье угодье "25.3" ("Невское")</t>
  </si>
  <si>
    <t>Убинское (МВОО СибВО)</t>
  </si>
  <si>
    <t>Убинское (РООиР)</t>
  </si>
  <si>
    <t>Сенчинское</t>
  </si>
  <si>
    <t>Общедоступные охотничьи угодья*</t>
  </si>
  <si>
    <t>Рысь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</si>
</sst>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Fill="1"/>
    <xf numFmtId="0" fontId="0" fillId="0" borderId="0" xfId="0" applyFill="1"/>
    <xf numFmtId="2" fontId="2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2" fontId="5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0" borderId="0" xfId="0" applyFont="1" applyFill="1"/>
    <xf numFmtId="3" fontId="4" fillId="0" borderId="0" xfId="0" applyNumberFormat="1" applyFont="1" applyFill="1"/>
    <xf numFmtId="1" fontId="4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0" fillId="0" borderId="0" xfId="0" applyNumberFormat="1" applyFill="1"/>
    <xf numFmtId="9" fontId="0" fillId="0" borderId="0" xfId="0" applyNumberFormat="1" applyFill="1"/>
    <xf numFmtId="1" fontId="0" fillId="0" borderId="0" xfId="0" applyNumberFormat="1" applyFill="1"/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top" wrapText="1"/>
    </xf>
    <xf numFmtId="9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wrapText="1"/>
    </xf>
    <xf numFmtId="1" fontId="7" fillId="0" borderId="4" xfId="0" applyNumberFormat="1" applyFont="1" applyFill="1" applyBorder="1" applyAlignment="1">
      <alignment horizont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 wrapText="1"/>
    </xf>
    <xf numFmtId="9" fontId="7" fillId="0" borderId="7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6"/>
  <sheetViews>
    <sheetView tabSelected="1" workbookViewId="0">
      <selection activeCell="M88" sqref="M88"/>
    </sheetView>
  </sheetViews>
  <sheetFormatPr defaultRowHeight="15" x14ac:dyDescent="0.25"/>
  <cols>
    <col min="2" max="2" width="33.85546875" customWidth="1"/>
    <col min="10" max="10" width="12.140625" customWidth="1"/>
  </cols>
  <sheetData>
    <row r="2" spans="1:11" ht="18.75" x14ac:dyDescent="0.3">
      <c r="A2" s="1"/>
      <c r="B2" s="2"/>
      <c r="C2" s="3"/>
      <c r="D2" s="5"/>
      <c r="E2" s="5"/>
      <c r="F2" s="9"/>
      <c r="G2" s="4"/>
      <c r="H2" s="4"/>
      <c r="I2" s="7"/>
      <c r="J2" s="8"/>
      <c r="K2" s="7"/>
    </row>
    <row r="3" spans="1:11" ht="18.75" x14ac:dyDescent="0.3">
      <c r="A3" s="1"/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"/>
    </row>
    <row r="4" spans="1:11" ht="15.75" x14ac:dyDescent="0.25">
      <c r="A4" s="1"/>
      <c r="B4" s="2"/>
      <c r="C4" s="3"/>
      <c r="D4" s="5"/>
      <c r="E4" s="5"/>
      <c r="F4" s="5"/>
      <c r="G4" s="6"/>
      <c r="H4" s="6"/>
      <c r="I4" s="7"/>
      <c r="J4" s="8"/>
      <c r="K4" s="7"/>
    </row>
    <row r="5" spans="1:11" ht="18.75" x14ac:dyDescent="0.25">
      <c r="A5" s="1"/>
      <c r="B5" s="74" t="s">
        <v>1</v>
      </c>
      <c r="C5" s="74"/>
      <c r="D5" s="74"/>
      <c r="E5" s="74"/>
      <c r="F5" s="74"/>
      <c r="G5" s="74"/>
      <c r="H5" s="74"/>
      <c r="I5" s="74"/>
      <c r="J5" s="74"/>
      <c r="K5" s="7"/>
    </row>
    <row r="6" spans="1:11" ht="15.75" x14ac:dyDescent="0.25">
      <c r="A6" s="1"/>
      <c r="B6" s="73" t="s">
        <v>2</v>
      </c>
      <c r="C6" s="73"/>
      <c r="D6" s="73"/>
      <c r="E6" s="73"/>
      <c r="F6" s="73"/>
      <c r="G6" s="73"/>
      <c r="H6" s="73"/>
      <c r="I6" s="73"/>
      <c r="J6" s="73"/>
      <c r="K6" s="7"/>
    </row>
    <row r="7" spans="1:11" ht="18.75" x14ac:dyDescent="0.3">
      <c r="A7" s="1"/>
      <c r="B7" s="75" t="s">
        <v>3</v>
      </c>
      <c r="C7" s="75"/>
      <c r="D7" s="75"/>
      <c r="E7" s="75"/>
      <c r="F7" s="75"/>
      <c r="G7" s="75"/>
      <c r="H7" s="75"/>
      <c r="I7" s="75"/>
      <c r="J7" s="75"/>
      <c r="K7" s="10"/>
    </row>
    <row r="8" spans="1:11" ht="15.75" x14ac:dyDescent="0.25">
      <c r="A8" s="1"/>
      <c r="B8" s="2"/>
      <c r="C8" s="3"/>
      <c r="D8" s="11"/>
      <c r="E8" s="11"/>
      <c r="F8" s="12"/>
      <c r="G8" s="13"/>
      <c r="H8" s="14"/>
      <c r="I8" s="15"/>
      <c r="J8" s="16"/>
      <c r="K8" s="17"/>
    </row>
    <row r="9" spans="1:11" ht="18.75" x14ac:dyDescent="0.3">
      <c r="A9" s="49" t="s">
        <v>4</v>
      </c>
      <c r="B9" s="50" t="s">
        <v>5</v>
      </c>
      <c r="C9" s="51" t="s">
        <v>6</v>
      </c>
      <c r="D9" s="76" t="s">
        <v>7</v>
      </c>
      <c r="E9" s="77"/>
      <c r="F9" s="77"/>
      <c r="G9" s="77"/>
      <c r="H9" s="77"/>
      <c r="I9" s="77"/>
      <c r="J9" s="77"/>
      <c r="K9" s="77"/>
    </row>
    <row r="10" spans="1:11" x14ac:dyDescent="0.25">
      <c r="A10" s="49"/>
      <c r="B10" s="50"/>
      <c r="C10" s="51"/>
      <c r="D10" s="63" t="s">
        <v>8</v>
      </c>
      <c r="E10" s="63"/>
      <c r="F10" s="63"/>
      <c r="G10" s="49" t="s">
        <v>9</v>
      </c>
      <c r="H10" s="49"/>
      <c r="I10" s="49"/>
      <c r="J10" s="64" t="s">
        <v>10</v>
      </c>
      <c r="K10" s="65"/>
    </row>
    <row r="11" spans="1:11" x14ac:dyDescent="0.25">
      <c r="A11" s="49"/>
      <c r="B11" s="50"/>
      <c r="C11" s="51"/>
      <c r="D11" s="63"/>
      <c r="E11" s="63"/>
      <c r="F11" s="63"/>
      <c r="G11" s="49"/>
      <c r="H11" s="49"/>
      <c r="I11" s="49"/>
      <c r="J11" s="66" t="s">
        <v>11</v>
      </c>
      <c r="K11" s="69" t="s">
        <v>12</v>
      </c>
    </row>
    <row r="12" spans="1:11" x14ac:dyDescent="0.25">
      <c r="A12" s="49"/>
      <c r="B12" s="50"/>
      <c r="C12" s="51"/>
      <c r="D12" s="63"/>
      <c r="E12" s="63"/>
      <c r="F12" s="63"/>
      <c r="G12" s="49"/>
      <c r="H12" s="49"/>
      <c r="I12" s="49"/>
      <c r="J12" s="67"/>
      <c r="K12" s="70"/>
    </row>
    <row r="13" spans="1:11" ht="30" customHeight="1" x14ac:dyDescent="0.25">
      <c r="A13" s="49"/>
      <c r="B13" s="50"/>
      <c r="C13" s="51"/>
      <c r="D13" s="18" t="s">
        <v>13</v>
      </c>
      <c r="E13" s="18" t="s">
        <v>14</v>
      </c>
      <c r="F13" s="18" t="s">
        <v>15</v>
      </c>
      <c r="G13" s="19" t="s">
        <v>13</v>
      </c>
      <c r="H13" s="19" t="s">
        <v>14</v>
      </c>
      <c r="I13" s="19" t="s">
        <v>15</v>
      </c>
      <c r="J13" s="68"/>
      <c r="K13" s="71"/>
    </row>
    <row r="14" spans="1:11" x14ac:dyDescent="0.25">
      <c r="A14" s="20">
        <v>25</v>
      </c>
      <c r="B14" s="78" t="s">
        <v>22</v>
      </c>
      <c r="C14" s="21">
        <f>SUM(C15:C21)+86.84</f>
        <v>1464.72</v>
      </c>
      <c r="D14" s="20">
        <f>SUM(D15:D21)</f>
        <v>2975.8732405048086</v>
      </c>
      <c r="E14" s="20">
        <f>SUM(E15:E21)</f>
        <v>3221</v>
      </c>
      <c r="F14" s="20">
        <f>SUM(F15:F21)</f>
        <v>3500</v>
      </c>
      <c r="G14" s="21"/>
      <c r="H14" s="20"/>
      <c r="I14" s="20"/>
      <c r="J14" s="22"/>
      <c r="K14" s="79">
        <f>SUM(K15:K21)</f>
        <v>249</v>
      </c>
    </row>
    <row r="15" spans="1:11" x14ac:dyDescent="0.25">
      <c r="A15" s="46">
        <v>100</v>
      </c>
      <c r="B15" s="23" t="s">
        <v>18</v>
      </c>
      <c r="C15" s="24">
        <v>634.91999999999996</v>
      </c>
      <c r="D15" s="25">
        <v>1322.2141078132813</v>
      </c>
      <c r="E15" s="25">
        <v>1759</v>
      </c>
      <c r="F15" s="25">
        <f>1838</f>
        <v>1838</v>
      </c>
      <c r="G15" s="48">
        <v>2.0494042001538837</v>
      </c>
      <c r="H15" s="26">
        <v>2.7264131934218887</v>
      </c>
      <c r="I15" s="26">
        <f t="shared" ref="I15:I21" si="0">F15/C15</f>
        <v>2.8948528948528951</v>
      </c>
      <c r="J15" s="27">
        <v>7.0000000000000007E-2</v>
      </c>
      <c r="K15" s="28">
        <v>128</v>
      </c>
    </row>
    <row r="16" spans="1:11" x14ac:dyDescent="0.25">
      <c r="A16" s="46">
        <v>101</v>
      </c>
      <c r="B16" s="80" t="s">
        <v>23</v>
      </c>
      <c r="C16" s="24">
        <v>82.95</v>
      </c>
      <c r="D16" s="25">
        <v>76</v>
      </c>
      <c r="E16" s="25">
        <v>73</v>
      </c>
      <c r="F16" s="25">
        <v>123</v>
      </c>
      <c r="G16" s="48">
        <v>0.47446030140714934</v>
      </c>
      <c r="H16" s="26">
        <v>0.45573160529897239</v>
      </c>
      <c r="I16" s="26">
        <f t="shared" si="0"/>
        <v>1.4828209764918625</v>
      </c>
      <c r="J16" s="27">
        <v>0.05</v>
      </c>
      <c r="K16" s="28">
        <v>6</v>
      </c>
    </row>
    <row r="17" spans="1:11" x14ac:dyDescent="0.25">
      <c r="A17" s="46">
        <v>102</v>
      </c>
      <c r="B17" s="80" t="s">
        <v>24</v>
      </c>
      <c r="C17" s="24">
        <v>218.89</v>
      </c>
      <c r="D17" s="25">
        <v>78</v>
      </c>
      <c r="E17" s="25">
        <v>151</v>
      </c>
      <c r="F17" s="25">
        <v>83</v>
      </c>
      <c r="G17" s="26">
        <v>0.68949771689497719</v>
      </c>
      <c r="H17" s="26">
        <v>0.68949771689497719</v>
      </c>
      <c r="I17" s="26">
        <f t="shared" si="0"/>
        <v>0.3791858924573987</v>
      </c>
      <c r="J17" s="27">
        <v>2.6499999999999999E-2</v>
      </c>
      <c r="K17" s="28">
        <v>2</v>
      </c>
    </row>
    <row r="18" spans="1:11" x14ac:dyDescent="0.25">
      <c r="A18" s="46">
        <v>103</v>
      </c>
      <c r="B18" s="80" t="s">
        <v>25</v>
      </c>
      <c r="C18" s="24">
        <v>30.11</v>
      </c>
      <c r="D18" s="25">
        <v>98</v>
      </c>
      <c r="E18" s="25">
        <v>80</v>
      </c>
      <c r="F18" s="25">
        <v>149</v>
      </c>
      <c r="G18" s="48">
        <v>3.2321899736147754</v>
      </c>
      <c r="H18" s="26">
        <v>2.6385224274406327</v>
      </c>
      <c r="I18" s="26">
        <f t="shared" si="0"/>
        <v>4.948522085685819</v>
      </c>
      <c r="J18" s="27">
        <v>0.08</v>
      </c>
      <c r="K18" s="28">
        <v>11</v>
      </c>
    </row>
    <row r="19" spans="1:11" x14ac:dyDescent="0.25">
      <c r="A19" s="46">
        <v>104</v>
      </c>
      <c r="B19" s="23" t="s">
        <v>26</v>
      </c>
      <c r="C19" s="24">
        <v>249.11</v>
      </c>
      <c r="D19" s="25">
        <v>683.65913269152713</v>
      </c>
      <c r="E19" s="25">
        <v>588</v>
      </c>
      <c r="F19" s="25">
        <v>645</v>
      </c>
      <c r="G19" s="48">
        <v>2.7371547131021621</v>
      </c>
      <c r="H19" s="26">
        <v>2.3572803078896727</v>
      </c>
      <c r="I19" s="26">
        <f t="shared" si="0"/>
        <v>2.5892176147083616</v>
      </c>
      <c r="J19" s="27">
        <v>6.5000000000000002E-2</v>
      </c>
      <c r="K19" s="28">
        <v>41</v>
      </c>
    </row>
    <row r="20" spans="1:11" x14ac:dyDescent="0.25">
      <c r="A20" s="46">
        <v>105</v>
      </c>
      <c r="B20" s="23" t="s">
        <v>27</v>
      </c>
      <c r="C20" s="24">
        <v>87.77</v>
      </c>
      <c r="D20" s="25">
        <v>658</v>
      </c>
      <c r="E20" s="25">
        <v>503</v>
      </c>
      <c r="F20" s="25">
        <v>585</v>
      </c>
      <c r="G20" s="48">
        <v>7.4389788927452996</v>
      </c>
      <c r="H20" s="26">
        <v>5.6866358405028654</v>
      </c>
      <c r="I20" s="26">
        <f t="shared" si="0"/>
        <v>6.6651475447191526</v>
      </c>
      <c r="J20" s="27">
        <v>0.1</v>
      </c>
      <c r="K20" s="28">
        <v>58</v>
      </c>
    </row>
    <row r="21" spans="1:11" x14ac:dyDescent="0.25">
      <c r="A21" s="46">
        <v>106</v>
      </c>
      <c r="B21" s="23" t="s">
        <v>28</v>
      </c>
      <c r="C21" s="24">
        <v>74.13</v>
      </c>
      <c r="D21" s="25">
        <v>60</v>
      </c>
      <c r="E21" s="25">
        <v>67</v>
      </c>
      <c r="F21" s="25">
        <v>77</v>
      </c>
      <c r="G21" s="48">
        <f>D21/C21</f>
        <v>0.80938891137191427</v>
      </c>
      <c r="H21" s="26">
        <f>E21/C21</f>
        <v>0.90381761769863755</v>
      </c>
      <c r="I21" s="26">
        <f t="shared" si="0"/>
        <v>1.0387157695939566</v>
      </c>
      <c r="J21" s="27">
        <v>0.05</v>
      </c>
      <c r="K21" s="28">
        <v>3</v>
      </c>
    </row>
    <row r="22" spans="1:11" ht="32.25" customHeight="1" x14ac:dyDescent="0.25"/>
    <row r="23" spans="1:11" ht="18.75" x14ac:dyDescent="0.3">
      <c r="A23" s="49" t="s">
        <v>4</v>
      </c>
      <c r="B23" s="50" t="s">
        <v>5</v>
      </c>
      <c r="C23" s="51" t="s">
        <v>6</v>
      </c>
      <c r="D23" s="52" t="s">
        <v>17</v>
      </c>
      <c r="E23" s="52"/>
      <c r="F23" s="52"/>
      <c r="G23" s="52"/>
      <c r="H23" s="52"/>
      <c r="I23" s="52"/>
      <c r="J23" s="52"/>
      <c r="K23" s="52"/>
    </row>
    <row r="24" spans="1:11" x14ac:dyDescent="0.25">
      <c r="A24" s="49"/>
      <c r="B24" s="50"/>
      <c r="C24" s="51"/>
      <c r="D24" s="61" t="s">
        <v>8</v>
      </c>
      <c r="E24" s="61"/>
      <c r="F24" s="61"/>
      <c r="G24" s="62" t="s">
        <v>9</v>
      </c>
      <c r="H24" s="62"/>
      <c r="I24" s="62"/>
      <c r="J24" s="62" t="s">
        <v>10</v>
      </c>
      <c r="K24" s="62"/>
    </row>
    <row r="25" spans="1:11" ht="32.25" customHeight="1" x14ac:dyDescent="0.25">
      <c r="A25" s="49"/>
      <c r="B25" s="50"/>
      <c r="C25" s="51"/>
      <c r="D25" s="61"/>
      <c r="E25" s="61"/>
      <c r="F25" s="61"/>
      <c r="G25" s="62"/>
      <c r="H25" s="62"/>
      <c r="I25" s="62"/>
      <c r="J25" s="60" t="s">
        <v>11</v>
      </c>
      <c r="K25" s="61" t="s">
        <v>12</v>
      </c>
    </row>
    <row r="26" spans="1:11" x14ac:dyDescent="0.25">
      <c r="A26" s="49"/>
      <c r="B26" s="50"/>
      <c r="C26" s="51"/>
      <c r="D26" s="61"/>
      <c r="E26" s="61"/>
      <c r="F26" s="61"/>
      <c r="G26" s="62"/>
      <c r="H26" s="62"/>
      <c r="I26" s="62"/>
      <c r="J26" s="60"/>
      <c r="K26" s="61"/>
    </row>
    <row r="27" spans="1:11" x14ac:dyDescent="0.25">
      <c r="A27" s="49"/>
      <c r="B27" s="50"/>
      <c r="C27" s="51"/>
      <c r="D27" s="29" t="s">
        <v>13</v>
      </c>
      <c r="E27" s="29" t="s">
        <v>14</v>
      </c>
      <c r="F27" s="29" t="s">
        <v>15</v>
      </c>
      <c r="G27" s="19" t="s">
        <v>13</v>
      </c>
      <c r="H27" s="19" t="s">
        <v>14</v>
      </c>
      <c r="I27" s="19" t="s">
        <v>15</v>
      </c>
      <c r="J27" s="60"/>
      <c r="K27" s="61"/>
    </row>
    <row r="28" spans="1:11" x14ac:dyDescent="0.25">
      <c r="A28" s="20">
        <v>25</v>
      </c>
      <c r="B28" s="78" t="s">
        <v>22</v>
      </c>
      <c r="C28" s="21">
        <f>SUM(C29:C34)</f>
        <v>1290.1060000000002</v>
      </c>
      <c r="D28" s="20">
        <f>SUM(D29:D34)</f>
        <v>1709.8829018350887</v>
      </c>
      <c r="E28" s="20">
        <f>SUM(E29:E34)</f>
        <v>1285</v>
      </c>
      <c r="F28" s="20">
        <f>SUM(F29:F34)</f>
        <v>1585</v>
      </c>
      <c r="G28" s="21"/>
      <c r="H28" s="20"/>
      <c r="I28" s="20"/>
      <c r="J28" s="22"/>
      <c r="K28" s="20">
        <f>SUM(K29:K34)</f>
        <v>74</v>
      </c>
    </row>
    <row r="29" spans="1:11" x14ac:dyDescent="0.25">
      <c r="A29" s="46">
        <v>58</v>
      </c>
      <c r="B29" s="23" t="s">
        <v>29</v>
      </c>
      <c r="C29" s="24">
        <v>634.91999999999996</v>
      </c>
      <c r="D29" s="28">
        <v>605.83103051791295</v>
      </c>
      <c r="E29" s="28">
        <v>258</v>
      </c>
      <c r="F29" s="28">
        <f>496-71</f>
        <v>425</v>
      </c>
      <c r="G29" s="48">
        <v>0.93902542045958881</v>
      </c>
      <c r="H29" s="26">
        <v>0.39989460142288075</v>
      </c>
      <c r="I29" s="48">
        <f t="shared" ref="I29:I34" si="1">F29/C29</f>
        <v>0.66937566937566939</v>
      </c>
      <c r="J29" s="27">
        <v>0.03</v>
      </c>
      <c r="K29" s="43">
        <v>12</v>
      </c>
    </row>
    <row r="30" spans="1:11" x14ac:dyDescent="0.25">
      <c r="A30" s="46">
        <v>59</v>
      </c>
      <c r="B30" s="80" t="s">
        <v>24</v>
      </c>
      <c r="C30" s="24">
        <v>218.89</v>
      </c>
      <c r="D30" s="28">
        <v>361</v>
      </c>
      <c r="E30" s="28">
        <v>370</v>
      </c>
      <c r="F30" s="28">
        <v>393</v>
      </c>
      <c r="G30" s="48">
        <v>1.6492528108110578</v>
      </c>
      <c r="H30" s="26">
        <v>1.6894977168949772</v>
      </c>
      <c r="I30" s="45">
        <f t="shared" si="1"/>
        <v>1.7954223582621409</v>
      </c>
      <c r="J30" s="27">
        <v>0.05</v>
      </c>
      <c r="K30" s="43">
        <v>19</v>
      </c>
    </row>
    <row r="31" spans="1:11" x14ac:dyDescent="0.25">
      <c r="A31" s="46">
        <v>60</v>
      </c>
      <c r="B31" s="80" t="s">
        <v>23</v>
      </c>
      <c r="C31" s="24">
        <v>82.95</v>
      </c>
      <c r="D31" s="28">
        <v>291</v>
      </c>
      <c r="E31" s="28">
        <v>224</v>
      </c>
      <c r="F31" s="28">
        <v>175</v>
      </c>
      <c r="G31" s="48">
        <v>1.8166835224931639</v>
      </c>
      <c r="H31" s="26">
        <v>1.3984093094105454</v>
      </c>
      <c r="I31" s="45">
        <f t="shared" si="1"/>
        <v>2.109704641350211</v>
      </c>
      <c r="J31" s="27">
        <v>7.0000000000000007E-2</v>
      </c>
      <c r="K31" s="43">
        <v>12</v>
      </c>
    </row>
    <row r="32" spans="1:11" x14ac:dyDescent="0.25">
      <c r="A32" s="46">
        <v>61</v>
      </c>
      <c r="B32" s="80" t="s">
        <v>25</v>
      </c>
      <c r="C32" s="24">
        <v>30.11</v>
      </c>
      <c r="D32" s="28">
        <v>6</v>
      </c>
      <c r="E32" s="28">
        <v>5</v>
      </c>
      <c r="F32" s="28">
        <v>35</v>
      </c>
      <c r="G32" s="48">
        <v>2.4687693926557484</v>
      </c>
      <c r="H32" s="26">
        <v>1.5109408304778349</v>
      </c>
      <c r="I32" s="45">
        <f t="shared" si="1"/>
        <v>1.1624045167718366</v>
      </c>
      <c r="J32" s="27">
        <v>0.05</v>
      </c>
      <c r="K32" s="43">
        <v>1</v>
      </c>
    </row>
    <row r="33" spans="1:11" x14ac:dyDescent="0.25">
      <c r="A33" s="46">
        <v>61</v>
      </c>
      <c r="B33" s="80" t="s">
        <v>28</v>
      </c>
      <c r="C33" s="24">
        <v>74.126000000000005</v>
      </c>
      <c r="D33" s="28">
        <v>183</v>
      </c>
      <c r="E33" s="28">
        <v>112</v>
      </c>
      <c r="F33" s="28">
        <v>203</v>
      </c>
      <c r="G33" s="48">
        <v>2.4687693926557484</v>
      </c>
      <c r="H33" s="26">
        <v>1.5109408304778349</v>
      </c>
      <c r="I33" s="45">
        <f t="shared" si="1"/>
        <v>2.7385802552410756</v>
      </c>
      <c r="J33" s="27">
        <v>7.0000000000000007E-2</v>
      </c>
      <c r="K33" s="43">
        <v>14</v>
      </c>
    </row>
    <row r="34" spans="1:11" x14ac:dyDescent="0.25">
      <c r="A34" s="46">
        <v>62</v>
      </c>
      <c r="B34" s="23" t="s">
        <v>26</v>
      </c>
      <c r="C34" s="24">
        <v>249.11</v>
      </c>
      <c r="D34" s="28">
        <v>263.05187131717565</v>
      </c>
      <c r="E34" s="28">
        <v>316</v>
      </c>
      <c r="F34" s="28">
        <v>354</v>
      </c>
      <c r="G34" s="48">
        <v>1.0531764075636609</v>
      </c>
      <c r="H34" s="26">
        <v>1.266837716484926</v>
      </c>
      <c r="I34" s="45">
        <f t="shared" si="1"/>
        <v>1.4210589699329612</v>
      </c>
      <c r="J34" s="27">
        <v>4.5499999999999999E-2</v>
      </c>
      <c r="K34" s="43">
        <v>16</v>
      </c>
    </row>
    <row r="35" spans="1:11" x14ac:dyDescent="0.25">
      <c r="A35" s="34"/>
      <c r="B35" s="35"/>
      <c r="C35" s="36"/>
      <c r="D35" s="37"/>
      <c r="E35" s="38"/>
      <c r="F35" s="38"/>
      <c r="G35" s="39"/>
      <c r="H35" s="39"/>
      <c r="I35" s="39"/>
      <c r="J35" s="40"/>
      <c r="K35" s="41"/>
    </row>
    <row r="36" spans="1:11" x14ac:dyDescent="0.25">
      <c r="A36" s="34"/>
      <c r="B36" s="35"/>
      <c r="C36" s="36"/>
      <c r="D36" s="37"/>
      <c r="E36" s="38"/>
      <c r="F36" s="38"/>
      <c r="G36" s="39"/>
      <c r="H36" s="39"/>
      <c r="I36" s="39"/>
      <c r="J36" s="40"/>
      <c r="K36" s="41"/>
    </row>
    <row r="37" spans="1:11" ht="18.75" x14ac:dyDescent="0.3">
      <c r="A37" s="49" t="s">
        <v>4</v>
      </c>
      <c r="B37" s="50" t="s">
        <v>5</v>
      </c>
      <c r="C37" s="51" t="s">
        <v>6</v>
      </c>
      <c r="D37" s="52" t="s">
        <v>19</v>
      </c>
      <c r="E37" s="52"/>
      <c r="F37" s="52"/>
      <c r="G37" s="52"/>
      <c r="H37" s="52"/>
      <c r="I37" s="52"/>
      <c r="J37" s="52"/>
      <c r="K37" s="52"/>
    </row>
    <row r="38" spans="1:11" x14ac:dyDescent="0.25">
      <c r="A38" s="49"/>
      <c r="B38" s="50"/>
      <c r="C38" s="51"/>
      <c r="D38" s="53" t="s">
        <v>8</v>
      </c>
      <c r="E38" s="53"/>
      <c r="F38" s="53"/>
      <c r="G38" s="49" t="s">
        <v>9</v>
      </c>
      <c r="H38" s="49"/>
      <c r="I38" s="49"/>
      <c r="J38" s="59" t="s">
        <v>11</v>
      </c>
      <c r="K38" s="53" t="s">
        <v>12</v>
      </c>
    </row>
    <row r="39" spans="1:11" x14ac:dyDescent="0.25">
      <c r="A39" s="49"/>
      <c r="B39" s="50"/>
      <c r="C39" s="51"/>
      <c r="D39" s="53"/>
      <c r="E39" s="53"/>
      <c r="F39" s="53"/>
      <c r="G39" s="49"/>
      <c r="H39" s="49"/>
      <c r="I39" s="49"/>
      <c r="J39" s="60"/>
      <c r="K39" s="53"/>
    </row>
    <row r="40" spans="1:11" x14ac:dyDescent="0.25">
      <c r="A40" s="49"/>
      <c r="B40" s="50"/>
      <c r="C40" s="51"/>
      <c r="D40" s="53"/>
      <c r="E40" s="53"/>
      <c r="F40" s="53"/>
      <c r="G40" s="49"/>
      <c r="H40" s="49"/>
      <c r="I40" s="49"/>
      <c r="J40" s="60"/>
      <c r="K40" s="53"/>
    </row>
    <row r="41" spans="1:11" ht="33" customHeight="1" x14ac:dyDescent="0.25">
      <c r="A41" s="49"/>
      <c r="B41" s="50"/>
      <c r="C41" s="51"/>
      <c r="D41" s="32" t="s">
        <v>13</v>
      </c>
      <c r="E41" s="32" t="s">
        <v>14</v>
      </c>
      <c r="F41" s="32" t="s">
        <v>15</v>
      </c>
      <c r="G41" s="19" t="s">
        <v>13</v>
      </c>
      <c r="H41" s="19" t="s">
        <v>14</v>
      </c>
      <c r="I41" s="19" t="s">
        <v>15</v>
      </c>
      <c r="J41" s="60"/>
      <c r="K41" s="53"/>
    </row>
    <row r="42" spans="1:11" x14ac:dyDescent="0.25">
      <c r="A42" s="20">
        <v>25</v>
      </c>
      <c r="B42" s="78" t="s">
        <v>22</v>
      </c>
      <c r="C42" s="21">
        <f>SUM(C43:C49)</f>
        <v>1456.3309999999999</v>
      </c>
      <c r="D42" s="20">
        <f>SUM(D43:D49)</f>
        <v>221</v>
      </c>
      <c r="E42" s="20">
        <f>SUM(E43:E49)</f>
        <v>266</v>
      </c>
      <c r="F42" s="20">
        <f>SUM(F43:F49)</f>
        <v>282</v>
      </c>
      <c r="G42" s="20"/>
      <c r="H42" s="20"/>
      <c r="I42" s="20"/>
      <c r="J42" s="22"/>
      <c r="K42" s="20">
        <f>SUM(K43:K49)</f>
        <v>66</v>
      </c>
    </row>
    <row r="43" spans="1:11" x14ac:dyDescent="0.25">
      <c r="A43" s="85">
        <v>42</v>
      </c>
      <c r="B43" s="23" t="s">
        <v>18</v>
      </c>
      <c r="C43" s="24">
        <v>634.91999999999996</v>
      </c>
      <c r="D43" s="85">
        <v>30</v>
      </c>
      <c r="E43" s="85">
        <v>30</v>
      </c>
      <c r="F43" s="85">
        <v>29</v>
      </c>
      <c r="G43" s="86">
        <f>D43/C43</f>
        <v>4.725004725004725E-2</v>
      </c>
      <c r="H43" s="86">
        <f>E43/C43</f>
        <v>4.725004725004725E-2</v>
      </c>
      <c r="I43" s="86">
        <f t="shared" ref="I43:I49" si="2">F43/C43</f>
        <v>4.5675045675045677E-2</v>
      </c>
      <c r="J43" s="87">
        <v>0.3</v>
      </c>
      <c r="K43" s="43">
        <v>9</v>
      </c>
    </row>
    <row r="44" spans="1:11" x14ac:dyDescent="0.25">
      <c r="A44" s="46">
        <v>43</v>
      </c>
      <c r="B44" s="80" t="s">
        <v>24</v>
      </c>
      <c r="C44" s="24">
        <v>218.89</v>
      </c>
      <c r="D44" s="28">
        <v>47</v>
      </c>
      <c r="E44" s="28">
        <v>71</v>
      </c>
      <c r="F44" s="28">
        <v>71</v>
      </c>
      <c r="G44" s="44">
        <v>0.32420091324200911</v>
      </c>
      <c r="H44" s="44">
        <v>0.32420091324200911</v>
      </c>
      <c r="I44" s="44">
        <f t="shared" si="2"/>
        <v>0.32436383571656996</v>
      </c>
      <c r="J44" s="87">
        <v>0.3</v>
      </c>
      <c r="K44" s="43">
        <v>21</v>
      </c>
    </row>
    <row r="45" spans="1:11" x14ac:dyDescent="0.25">
      <c r="A45" s="85">
        <v>44</v>
      </c>
      <c r="B45" s="80" t="s">
        <v>25</v>
      </c>
      <c r="C45" s="24">
        <v>30.320000000000004</v>
      </c>
      <c r="D45" s="28">
        <v>8</v>
      </c>
      <c r="E45" s="28">
        <v>8</v>
      </c>
      <c r="F45" s="28">
        <v>10</v>
      </c>
      <c r="G45" s="44">
        <v>0.26385224274406327</v>
      </c>
      <c r="H45" s="44">
        <v>0.26385224274406327</v>
      </c>
      <c r="I45" s="44">
        <f>F45/C45</f>
        <v>0.32981530343007909</v>
      </c>
      <c r="J45" s="87">
        <v>0.3</v>
      </c>
      <c r="K45" s="43">
        <v>3</v>
      </c>
    </row>
    <row r="46" spans="1:11" x14ac:dyDescent="0.25">
      <c r="A46" s="46">
        <v>45</v>
      </c>
      <c r="B46" s="80" t="s">
        <v>23</v>
      </c>
      <c r="C46" s="24">
        <v>160.18200000000002</v>
      </c>
      <c r="D46" s="28">
        <v>43</v>
      </c>
      <c r="E46" s="28">
        <v>83</v>
      </c>
      <c r="F46" s="28">
        <v>83</v>
      </c>
      <c r="G46" s="44">
        <v>0.51816059232622891</v>
      </c>
      <c r="H46" s="44">
        <v>0.51816059232622891</v>
      </c>
      <c r="I46" s="44">
        <f t="shared" si="2"/>
        <v>0.51816059232622891</v>
      </c>
      <c r="J46" s="87">
        <v>0.15</v>
      </c>
      <c r="K46" s="43">
        <v>12</v>
      </c>
    </row>
    <row r="47" spans="1:11" x14ac:dyDescent="0.25">
      <c r="A47" s="85">
        <v>46</v>
      </c>
      <c r="B47" s="80" t="s">
        <v>28</v>
      </c>
      <c r="C47" s="24">
        <v>74.126000000000005</v>
      </c>
      <c r="D47" s="28">
        <v>18</v>
      </c>
      <c r="E47" s="28">
        <v>28</v>
      </c>
      <c r="F47" s="28">
        <v>28</v>
      </c>
      <c r="G47" s="44">
        <v>0.37773520761945872</v>
      </c>
      <c r="H47" s="44">
        <v>0.37773520761945872</v>
      </c>
      <c r="I47" s="44">
        <f t="shared" si="2"/>
        <v>0.37773520761945872</v>
      </c>
      <c r="J47" s="87">
        <v>0.3</v>
      </c>
      <c r="K47" s="43">
        <v>8</v>
      </c>
    </row>
    <row r="48" spans="1:11" x14ac:dyDescent="0.25">
      <c r="A48" s="46">
        <v>47</v>
      </c>
      <c r="B48" s="23" t="s">
        <v>26</v>
      </c>
      <c r="C48" s="24">
        <v>249.44000000000003</v>
      </c>
      <c r="D48" s="28">
        <v>14</v>
      </c>
      <c r="E48" s="28">
        <v>29</v>
      </c>
      <c r="F48" s="28">
        <v>34</v>
      </c>
      <c r="G48" s="44">
        <v>0.11626042334830018</v>
      </c>
      <c r="H48" s="44">
        <v>0.11626042334830018</v>
      </c>
      <c r="I48" s="44">
        <f t="shared" si="2"/>
        <v>0.1363053239255933</v>
      </c>
      <c r="J48" s="87">
        <v>0.15</v>
      </c>
      <c r="K48" s="43">
        <v>5</v>
      </c>
    </row>
    <row r="49" spans="1:11" x14ac:dyDescent="0.25">
      <c r="A49" s="85">
        <v>48</v>
      </c>
      <c r="B49" s="23" t="s">
        <v>27</v>
      </c>
      <c r="C49" s="24">
        <v>88.453000000000003</v>
      </c>
      <c r="D49" s="28">
        <v>61</v>
      </c>
      <c r="E49" s="28">
        <v>17</v>
      </c>
      <c r="F49" s="28">
        <v>27</v>
      </c>
      <c r="G49" s="44">
        <v>0.19219246379433144</v>
      </c>
      <c r="H49" s="44">
        <v>0.19219246379433144</v>
      </c>
      <c r="I49" s="44">
        <f t="shared" si="2"/>
        <v>0.30524685426158527</v>
      </c>
      <c r="J49" s="87">
        <v>0.3</v>
      </c>
      <c r="K49" s="43">
        <v>8</v>
      </c>
    </row>
    <row r="50" spans="1:11" x14ac:dyDescent="0.25">
      <c r="A50" s="34"/>
      <c r="B50" s="35"/>
      <c r="C50" s="36"/>
      <c r="D50" s="37"/>
      <c r="E50" s="38"/>
      <c r="F50" s="38"/>
      <c r="G50" s="39"/>
      <c r="H50" s="39"/>
      <c r="I50" s="39"/>
      <c r="J50" s="40"/>
      <c r="K50" s="41"/>
    </row>
    <row r="51" spans="1:11" ht="18.75" x14ac:dyDescent="0.3">
      <c r="A51" s="49" t="s">
        <v>4</v>
      </c>
      <c r="B51" s="50" t="s">
        <v>5</v>
      </c>
      <c r="C51" s="51" t="s">
        <v>6</v>
      </c>
      <c r="D51" s="52" t="s">
        <v>20</v>
      </c>
      <c r="E51" s="52"/>
      <c r="F51" s="52"/>
      <c r="G51" s="52"/>
      <c r="H51" s="52"/>
      <c r="I51" s="52"/>
      <c r="J51" s="52"/>
      <c r="K51" s="52"/>
    </row>
    <row r="52" spans="1:11" x14ac:dyDescent="0.25">
      <c r="A52" s="49"/>
      <c r="B52" s="50"/>
      <c r="C52" s="51"/>
      <c r="D52" s="53" t="s">
        <v>8</v>
      </c>
      <c r="E52" s="53"/>
      <c r="F52" s="53"/>
      <c r="G52" s="49" t="s">
        <v>9</v>
      </c>
      <c r="H52" s="49"/>
      <c r="I52" s="49"/>
      <c r="J52" s="54" t="s">
        <v>21</v>
      </c>
      <c r="K52" s="55"/>
    </row>
    <row r="53" spans="1:11" x14ac:dyDescent="0.25">
      <c r="A53" s="49"/>
      <c r="B53" s="50"/>
      <c r="C53" s="51"/>
      <c r="D53" s="53"/>
      <c r="E53" s="53"/>
      <c r="F53" s="53"/>
      <c r="G53" s="49"/>
      <c r="H53" s="49"/>
      <c r="I53" s="49"/>
      <c r="J53" s="56" t="s">
        <v>11</v>
      </c>
      <c r="K53" s="53" t="s">
        <v>12</v>
      </c>
    </row>
    <row r="54" spans="1:11" x14ac:dyDescent="0.25">
      <c r="A54" s="49"/>
      <c r="B54" s="50"/>
      <c r="C54" s="51"/>
      <c r="D54" s="53"/>
      <c r="E54" s="53"/>
      <c r="F54" s="53"/>
      <c r="G54" s="49"/>
      <c r="H54" s="49"/>
      <c r="I54" s="49"/>
      <c r="J54" s="57"/>
      <c r="K54" s="53"/>
    </row>
    <row r="55" spans="1:11" ht="27" customHeight="1" x14ac:dyDescent="0.25">
      <c r="A55" s="49"/>
      <c r="B55" s="50"/>
      <c r="C55" s="51"/>
      <c r="D55" s="32" t="s">
        <v>13</v>
      </c>
      <c r="E55" s="32" t="s">
        <v>14</v>
      </c>
      <c r="F55" s="32" t="s">
        <v>15</v>
      </c>
      <c r="G55" s="19" t="s">
        <v>13</v>
      </c>
      <c r="H55" s="19" t="s">
        <v>14</v>
      </c>
      <c r="I55" s="19" t="s">
        <v>15</v>
      </c>
      <c r="J55" s="58"/>
      <c r="K55" s="53"/>
    </row>
    <row r="56" spans="1:11" x14ac:dyDescent="0.25">
      <c r="A56" s="20">
        <v>25</v>
      </c>
      <c r="B56" s="78" t="s">
        <v>22</v>
      </c>
      <c r="C56" s="21">
        <f t="shared" ref="C56:I56" si="3">SUM(C57:C62)</f>
        <v>1426.0149999999999</v>
      </c>
      <c r="D56" s="20">
        <f>SUM(D57:D62)</f>
        <v>865.5401813878882</v>
      </c>
      <c r="E56" s="20">
        <f>SUM(E57:E62)</f>
        <v>810</v>
      </c>
      <c r="F56" s="20">
        <f t="shared" si="3"/>
        <v>659</v>
      </c>
      <c r="G56" s="20"/>
      <c r="H56" s="20"/>
      <c r="I56" s="20"/>
      <c r="J56" s="22"/>
      <c r="K56" s="84">
        <f>SUM(K57:K62)</f>
        <v>228</v>
      </c>
    </row>
    <row r="57" spans="1:11" x14ac:dyDescent="0.25">
      <c r="A57" s="46">
        <v>15</v>
      </c>
      <c r="B57" s="23" t="s">
        <v>18</v>
      </c>
      <c r="C57" s="24">
        <v>634.91999999999996</v>
      </c>
      <c r="D57" s="28">
        <v>164</v>
      </c>
      <c r="E57" s="28">
        <v>164</v>
      </c>
      <c r="F57" s="28">
        <v>300</v>
      </c>
      <c r="G57" s="26">
        <v>0.25419656834632731</v>
      </c>
      <c r="H57" s="26">
        <v>0.25419656834632731</v>
      </c>
      <c r="I57" s="26">
        <f t="shared" ref="I57:I62" si="4">F57/C57</f>
        <v>0.47250047250047256</v>
      </c>
      <c r="J57" s="27">
        <v>0.34849999999999998</v>
      </c>
      <c r="K57" s="33">
        <v>105</v>
      </c>
    </row>
    <row r="58" spans="1:11" x14ac:dyDescent="0.25">
      <c r="A58" s="46">
        <v>16</v>
      </c>
      <c r="B58" s="80" t="s">
        <v>24</v>
      </c>
      <c r="C58" s="24">
        <v>218.89</v>
      </c>
      <c r="D58" s="28">
        <v>307</v>
      </c>
      <c r="E58" s="28">
        <v>304</v>
      </c>
      <c r="F58" s="28">
        <v>87</v>
      </c>
      <c r="G58" s="26">
        <v>1.4018264840182648</v>
      </c>
      <c r="H58" s="26">
        <v>1.3881278538812785</v>
      </c>
      <c r="I58" s="26">
        <f t="shared" si="4"/>
        <v>0.39745991137100828</v>
      </c>
      <c r="J58" s="27">
        <v>0.35</v>
      </c>
      <c r="K58" s="33">
        <v>30</v>
      </c>
    </row>
    <row r="59" spans="1:11" x14ac:dyDescent="0.25">
      <c r="A59" s="46">
        <v>17</v>
      </c>
      <c r="B59" s="80" t="s">
        <v>23</v>
      </c>
      <c r="C59" s="24">
        <v>160.18200000000002</v>
      </c>
      <c r="D59" s="28">
        <v>121</v>
      </c>
      <c r="E59" s="28">
        <v>123</v>
      </c>
      <c r="F59" s="28">
        <v>73</v>
      </c>
      <c r="G59" s="26">
        <v>0.75539074302980347</v>
      </c>
      <c r="H59" s="26">
        <v>0.76787654043525477</v>
      </c>
      <c r="I59" s="26">
        <f t="shared" si="4"/>
        <v>0.45573160529897239</v>
      </c>
      <c r="J59" s="27">
        <v>0.35</v>
      </c>
      <c r="K59" s="33">
        <v>25</v>
      </c>
    </row>
    <row r="60" spans="1:11" x14ac:dyDescent="0.25">
      <c r="A60" s="46">
        <v>18</v>
      </c>
      <c r="B60" s="80" t="s">
        <v>28</v>
      </c>
      <c r="C60" s="24">
        <v>74.13</v>
      </c>
      <c r="D60" s="28">
        <v>84</v>
      </c>
      <c r="E60" s="28">
        <v>69</v>
      </c>
      <c r="F60" s="28">
        <v>85</v>
      </c>
      <c r="G60" s="26">
        <v>1.1332056228583762</v>
      </c>
      <c r="H60" s="26">
        <v>0.93084747591938044</v>
      </c>
      <c r="I60" s="26">
        <f t="shared" si="4"/>
        <v>1.1466342911102119</v>
      </c>
      <c r="J60" s="27">
        <v>0.35</v>
      </c>
      <c r="K60" s="33">
        <v>29</v>
      </c>
    </row>
    <row r="61" spans="1:11" x14ac:dyDescent="0.25">
      <c r="A61" s="46">
        <v>19</v>
      </c>
      <c r="B61" s="23" t="s">
        <v>27</v>
      </c>
      <c r="C61" s="24">
        <v>88.453000000000003</v>
      </c>
      <c r="D61" s="28">
        <v>7</v>
      </c>
      <c r="E61" s="28">
        <v>51</v>
      </c>
      <c r="F61" s="28">
        <v>15</v>
      </c>
      <c r="G61" s="26">
        <v>7.913807332707766E-2</v>
      </c>
      <c r="H61" s="26">
        <v>0.57657739138299435</v>
      </c>
      <c r="I61" s="26">
        <f t="shared" si="4"/>
        <v>0.16958158570088069</v>
      </c>
      <c r="J61" s="27">
        <v>0.35</v>
      </c>
      <c r="K61" s="33">
        <v>5</v>
      </c>
    </row>
    <row r="62" spans="1:11" x14ac:dyDescent="0.25">
      <c r="A62" s="46">
        <v>20</v>
      </c>
      <c r="B62" s="23" t="s">
        <v>26</v>
      </c>
      <c r="C62" s="24">
        <v>249.44000000000003</v>
      </c>
      <c r="D62" s="28">
        <v>182.54018138788814</v>
      </c>
      <c r="E62" s="28">
        <v>99</v>
      </c>
      <c r="F62" s="28">
        <v>99</v>
      </c>
      <c r="G62" s="26">
        <v>0.73179995745625448</v>
      </c>
      <c r="H62" s="26">
        <v>0.39688903143040405</v>
      </c>
      <c r="I62" s="26">
        <f t="shared" si="4"/>
        <v>0.39688903143040405</v>
      </c>
      <c r="J62" s="27">
        <v>0.35</v>
      </c>
      <c r="K62" s="33">
        <v>34</v>
      </c>
    </row>
    <row r="64" spans="1:11" ht="18.75" x14ac:dyDescent="0.3">
      <c r="A64" s="49" t="s">
        <v>4</v>
      </c>
      <c r="B64" s="50" t="s">
        <v>5</v>
      </c>
      <c r="C64" s="51" t="s">
        <v>6</v>
      </c>
      <c r="D64" s="52" t="s">
        <v>16</v>
      </c>
      <c r="E64" s="52"/>
      <c r="F64" s="52"/>
      <c r="G64" s="52"/>
      <c r="H64" s="52"/>
      <c r="I64" s="52"/>
      <c r="J64" s="52"/>
      <c r="K64" s="52"/>
    </row>
    <row r="65" spans="1:11" x14ac:dyDescent="0.25">
      <c r="A65" s="49"/>
      <c r="B65" s="50"/>
      <c r="C65" s="51"/>
      <c r="D65" s="61" t="s">
        <v>8</v>
      </c>
      <c r="E65" s="61"/>
      <c r="F65" s="61"/>
      <c r="G65" s="62" t="s">
        <v>9</v>
      </c>
      <c r="H65" s="62"/>
      <c r="I65" s="62"/>
      <c r="J65" s="62" t="s">
        <v>10</v>
      </c>
      <c r="K65" s="62"/>
    </row>
    <row r="66" spans="1:11" x14ac:dyDescent="0.25">
      <c r="A66" s="49"/>
      <c r="B66" s="50"/>
      <c r="C66" s="51"/>
      <c r="D66" s="61"/>
      <c r="E66" s="61"/>
      <c r="F66" s="61"/>
      <c r="G66" s="62"/>
      <c r="H66" s="62"/>
      <c r="I66" s="62"/>
      <c r="J66" s="60" t="s">
        <v>11</v>
      </c>
      <c r="K66" s="61" t="s">
        <v>12</v>
      </c>
    </row>
    <row r="67" spans="1:11" x14ac:dyDescent="0.25">
      <c r="A67" s="49"/>
      <c r="B67" s="50"/>
      <c r="C67" s="51"/>
      <c r="D67" s="61"/>
      <c r="E67" s="61"/>
      <c r="F67" s="61"/>
      <c r="G67" s="62"/>
      <c r="H67" s="62"/>
      <c r="I67" s="62"/>
      <c r="J67" s="60"/>
      <c r="K67" s="61"/>
    </row>
    <row r="68" spans="1:11" ht="27.75" customHeight="1" x14ac:dyDescent="0.25">
      <c r="A68" s="49"/>
      <c r="B68" s="50"/>
      <c r="C68" s="51"/>
      <c r="D68" s="29" t="s">
        <v>13</v>
      </c>
      <c r="E68" s="29" t="s">
        <v>14</v>
      </c>
      <c r="F68" s="29" t="s">
        <v>15</v>
      </c>
      <c r="G68" s="19" t="s">
        <v>13</v>
      </c>
      <c r="H68" s="19" t="s">
        <v>14</v>
      </c>
      <c r="I68" s="19" t="s">
        <v>15</v>
      </c>
      <c r="J68" s="60"/>
      <c r="K68" s="61"/>
    </row>
    <row r="69" spans="1:11" x14ac:dyDescent="0.25">
      <c r="A69" s="20">
        <v>25</v>
      </c>
      <c r="B69" s="78" t="s">
        <v>22</v>
      </c>
      <c r="C69" s="21">
        <f>SUM(C70:C76)</f>
        <v>1456.3309999999999</v>
      </c>
      <c r="D69" s="20">
        <f>SUM(D70:D76)</f>
        <v>566</v>
      </c>
      <c r="E69" s="20">
        <f>SUM(E70:E76)</f>
        <v>538</v>
      </c>
      <c r="F69" s="20">
        <f>SUM(F70:F76)</f>
        <v>590</v>
      </c>
      <c r="G69" s="20"/>
      <c r="H69" s="20"/>
      <c r="I69" s="20"/>
      <c r="J69" s="22"/>
      <c r="K69" s="20">
        <f>SUM(K70:K76)</f>
        <v>57</v>
      </c>
    </row>
    <row r="70" spans="1:11" x14ac:dyDescent="0.25">
      <c r="A70" s="46">
        <v>97</v>
      </c>
      <c r="B70" s="23" t="s">
        <v>18</v>
      </c>
      <c r="C70" s="24">
        <v>634.91999999999996</v>
      </c>
      <c r="D70" s="31">
        <v>190</v>
      </c>
      <c r="E70" s="31">
        <v>190</v>
      </c>
      <c r="F70" s="31">
        <v>190</v>
      </c>
      <c r="G70" s="30">
        <v>0.29449602430367189</v>
      </c>
      <c r="H70" s="30">
        <v>0.29449602430367189</v>
      </c>
      <c r="I70" s="30">
        <f t="shared" ref="I70:I76" si="5">F70/C70</f>
        <v>0.29925029925029928</v>
      </c>
      <c r="J70" s="88">
        <v>0.1</v>
      </c>
      <c r="K70" s="31">
        <v>19</v>
      </c>
    </row>
    <row r="71" spans="1:11" x14ac:dyDescent="0.25">
      <c r="A71" s="46">
        <v>98</v>
      </c>
      <c r="B71" s="80" t="s">
        <v>24</v>
      </c>
      <c r="C71" s="24">
        <v>218.89</v>
      </c>
      <c r="D71" s="31">
        <v>62</v>
      </c>
      <c r="E71" s="31">
        <v>62</v>
      </c>
      <c r="F71" s="31">
        <v>62</v>
      </c>
      <c r="G71" s="30">
        <v>0.28310502283105021</v>
      </c>
      <c r="H71" s="30">
        <v>0.28310502283105021</v>
      </c>
      <c r="I71" s="30">
        <f t="shared" si="5"/>
        <v>0.28324729316094843</v>
      </c>
      <c r="J71" s="88">
        <v>0.1</v>
      </c>
      <c r="K71" s="31">
        <v>6</v>
      </c>
    </row>
    <row r="72" spans="1:11" x14ac:dyDescent="0.25">
      <c r="A72" s="46">
        <v>99</v>
      </c>
      <c r="B72" s="80" t="s">
        <v>23</v>
      </c>
      <c r="C72" s="24">
        <v>160.18200000000002</v>
      </c>
      <c r="D72" s="31">
        <v>24</v>
      </c>
      <c r="E72" s="31">
        <v>24</v>
      </c>
      <c r="F72" s="31">
        <v>24</v>
      </c>
      <c r="G72" s="30">
        <v>0.14982956886541557</v>
      </c>
      <c r="H72" s="30">
        <v>0.14982956886541557</v>
      </c>
      <c r="I72" s="30">
        <f t="shared" si="5"/>
        <v>0.14982956886541557</v>
      </c>
      <c r="J72" s="88">
        <v>0.1</v>
      </c>
      <c r="K72" s="31">
        <v>2</v>
      </c>
    </row>
    <row r="73" spans="1:11" x14ac:dyDescent="0.25">
      <c r="A73" s="46">
        <v>100</v>
      </c>
      <c r="B73" s="80" t="s">
        <v>25</v>
      </c>
      <c r="C73" s="24">
        <v>30.320000000000004</v>
      </c>
      <c r="D73" s="31">
        <v>40</v>
      </c>
      <c r="E73" s="31">
        <v>40</v>
      </c>
      <c r="F73" s="31">
        <v>60</v>
      </c>
      <c r="G73" s="30">
        <v>1.3192612137203164</v>
      </c>
      <c r="H73" s="30">
        <v>1.3192612137203164</v>
      </c>
      <c r="I73" s="30">
        <f t="shared" si="5"/>
        <v>1.9788918205804746</v>
      </c>
      <c r="J73" s="88">
        <v>0.1</v>
      </c>
      <c r="K73" s="31">
        <v>6</v>
      </c>
    </row>
    <row r="74" spans="1:11" x14ac:dyDescent="0.25">
      <c r="A74" s="46">
        <v>101</v>
      </c>
      <c r="B74" s="80" t="s">
        <v>28</v>
      </c>
      <c r="C74" s="24">
        <v>74.126000000000005</v>
      </c>
      <c r="D74" s="31">
        <v>61</v>
      </c>
      <c r="E74" s="31">
        <v>61</v>
      </c>
      <c r="F74" s="31">
        <v>61</v>
      </c>
      <c r="G74" s="30">
        <v>0.82292313088524938</v>
      </c>
      <c r="H74" s="30">
        <v>0.82292313088524938</v>
      </c>
      <c r="I74" s="30">
        <f t="shared" si="5"/>
        <v>0.82292313088524938</v>
      </c>
      <c r="J74" s="88">
        <v>0.1</v>
      </c>
      <c r="K74" s="31">
        <v>6</v>
      </c>
    </row>
    <row r="75" spans="1:11" x14ac:dyDescent="0.25">
      <c r="A75" s="46">
        <v>102</v>
      </c>
      <c r="B75" s="23" t="s">
        <v>26</v>
      </c>
      <c r="C75" s="24">
        <v>249.44000000000003</v>
      </c>
      <c r="D75" s="31">
        <v>49</v>
      </c>
      <c r="E75" s="31">
        <v>45</v>
      </c>
      <c r="F75" s="31">
        <v>45</v>
      </c>
      <c r="G75" s="30">
        <v>0.19644002565747271</v>
      </c>
      <c r="H75" s="30">
        <v>0.18040410519563821</v>
      </c>
      <c r="I75" s="30">
        <f t="shared" si="5"/>
        <v>0.18040410519563821</v>
      </c>
      <c r="J75" s="88">
        <v>0.1</v>
      </c>
      <c r="K75" s="31">
        <v>4</v>
      </c>
    </row>
    <row r="76" spans="1:11" x14ac:dyDescent="0.25">
      <c r="A76" s="46">
        <v>103</v>
      </c>
      <c r="B76" s="23" t="s">
        <v>27</v>
      </c>
      <c r="C76" s="24">
        <v>88.453000000000003</v>
      </c>
      <c r="D76" s="31">
        <v>140</v>
      </c>
      <c r="E76" s="31">
        <v>116</v>
      </c>
      <c r="F76" s="31">
        <v>148</v>
      </c>
      <c r="G76" s="30">
        <v>1.582761466541553</v>
      </c>
      <c r="H76" s="30">
        <v>1.3114309294201441</v>
      </c>
      <c r="I76" s="30">
        <f t="shared" si="5"/>
        <v>1.673204978915356</v>
      </c>
      <c r="J76" s="88">
        <v>0.1</v>
      </c>
      <c r="K76" s="31">
        <v>14</v>
      </c>
    </row>
    <row r="77" spans="1:11" x14ac:dyDescent="0.25">
      <c r="A77" s="34"/>
      <c r="B77" s="35"/>
      <c r="C77" s="36"/>
      <c r="D77" s="89"/>
      <c r="E77" s="89"/>
      <c r="F77" s="89"/>
      <c r="G77" s="90"/>
      <c r="H77" s="91"/>
      <c r="I77" s="91"/>
      <c r="J77" s="92"/>
      <c r="K77" s="93"/>
    </row>
    <row r="78" spans="1:11" ht="18.75" x14ac:dyDescent="0.3">
      <c r="A78" s="49" t="s">
        <v>4</v>
      </c>
      <c r="B78" s="50" t="s">
        <v>5</v>
      </c>
      <c r="C78" s="51" t="s">
        <v>6</v>
      </c>
      <c r="D78" s="52" t="s">
        <v>30</v>
      </c>
      <c r="E78" s="52"/>
      <c r="F78" s="52"/>
      <c r="G78" s="52"/>
      <c r="H78" s="52"/>
      <c r="I78" s="52"/>
      <c r="J78" s="52"/>
      <c r="K78" s="52"/>
    </row>
    <row r="79" spans="1:11" x14ac:dyDescent="0.25">
      <c r="A79" s="49"/>
      <c r="B79" s="50"/>
      <c r="C79" s="51"/>
      <c r="D79" s="53" t="s">
        <v>8</v>
      </c>
      <c r="E79" s="53"/>
      <c r="F79" s="53"/>
      <c r="G79" s="81" t="s">
        <v>9</v>
      </c>
      <c r="H79" s="81"/>
      <c r="I79" s="81"/>
      <c r="J79" s="82" t="s">
        <v>21</v>
      </c>
      <c r="K79" s="82"/>
    </row>
    <row r="80" spans="1:11" x14ac:dyDescent="0.25">
      <c r="A80" s="49"/>
      <c r="B80" s="50"/>
      <c r="C80" s="51"/>
      <c r="D80" s="53"/>
      <c r="E80" s="53"/>
      <c r="F80" s="53"/>
      <c r="G80" s="81"/>
      <c r="H80" s="81"/>
      <c r="I80" s="81"/>
      <c r="J80" s="83" t="s">
        <v>11</v>
      </c>
      <c r="K80" s="53" t="s">
        <v>12</v>
      </c>
    </row>
    <row r="81" spans="1:11" x14ac:dyDescent="0.25">
      <c r="A81" s="49"/>
      <c r="B81" s="50"/>
      <c r="C81" s="51"/>
      <c r="D81" s="53"/>
      <c r="E81" s="53"/>
      <c r="F81" s="53"/>
      <c r="G81" s="81"/>
      <c r="H81" s="81"/>
      <c r="I81" s="81"/>
      <c r="J81" s="83"/>
      <c r="K81" s="53"/>
    </row>
    <row r="82" spans="1:11" x14ac:dyDescent="0.25">
      <c r="A82" s="49"/>
      <c r="B82" s="50"/>
      <c r="C82" s="51"/>
      <c r="D82" s="47" t="s">
        <v>13</v>
      </c>
      <c r="E82" s="47" t="s">
        <v>14</v>
      </c>
      <c r="F82" s="47" t="s">
        <v>15</v>
      </c>
      <c r="G82" s="19" t="s">
        <v>13</v>
      </c>
      <c r="H82" s="19" t="s">
        <v>14</v>
      </c>
      <c r="I82" s="19" t="s">
        <v>15</v>
      </c>
      <c r="J82" s="83"/>
      <c r="K82" s="53"/>
    </row>
    <row r="83" spans="1:11" x14ac:dyDescent="0.25">
      <c r="A83" s="20">
        <v>25</v>
      </c>
      <c r="B83" s="78" t="s">
        <v>22</v>
      </c>
      <c r="C83" s="21">
        <f t="shared" ref="C83:K83" si="6">SUM(C85:C85)</f>
        <v>218.89</v>
      </c>
      <c r="D83" s="20">
        <f>SUM(D84:D86)</f>
        <v>68</v>
      </c>
      <c r="E83" s="20">
        <f t="shared" ref="E83:F83" si="7">SUM(E84:E86)</f>
        <v>59</v>
      </c>
      <c r="F83" s="20">
        <f t="shared" si="7"/>
        <v>56</v>
      </c>
      <c r="G83" s="20"/>
      <c r="H83" s="20"/>
      <c r="I83" s="20"/>
      <c r="J83" s="22"/>
      <c r="K83" s="20">
        <f t="shared" si="6"/>
        <v>2</v>
      </c>
    </row>
    <row r="84" spans="1:11" x14ac:dyDescent="0.25">
      <c r="A84" s="18">
        <v>1</v>
      </c>
      <c r="B84" s="23" t="s">
        <v>18</v>
      </c>
      <c r="C84" s="24">
        <v>634.91999999999996</v>
      </c>
      <c r="D84" s="18">
        <v>27</v>
      </c>
      <c r="E84" s="18">
        <v>3</v>
      </c>
      <c r="F84" s="18">
        <v>11</v>
      </c>
      <c r="G84" s="42">
        <f>D84/C84</f>
        <v>4.2525042525042529E-2</v>
      </c>
      <c r="H84" s="42">
        <f>E84/C84</f>
        <v>4.7250047250047252E-3</v>
      </c>
      <c r="I84" s="42">
        <f>F84/C84</f>
        <v>1.7325017325017327E-2</v>
      </c>
      <c r="J84" s="27">
        <v>0.1</v>
      </c>
      <c r="K84" s="18">
        <v>1</v>
      </c>
    </row>
    <row r="85" spans="1:11" x14ac:dyDescent="0.25">
      <c r="A85" s="46">
        <v>2</v>
      </c>
      <c r="B85" s="80" t="s">
        <v>24</v>
      </c>
      <c r="C85" s="24">
        <v>218.89</v>
      </c>
      <c r="D85" s="43">
        <v>26</v>
      </c>
      <c r="E85" s="43">
        <v>28</v>
      </c>
      <c r="F85" s="43">
        <v>27</v>
      </c>
      <c r="G85" s="26">
        <v>0.11872146118721461</v>
      </c>
      <c r="H85" s="26">
        <v>0.12785388127853881</v>
      </c>
      <c r="I85" s="26">
        <f>F85/C85</f>
        <v>0.12334962766686464</v>
      </c>
      <c r="J85" s="27">
        <v>0.1</v>
      </c>
      <c r="K85" s="28">
        <v>2</v>
      </c>
    </row>
    <row r="86" spans="1:11" x14ac:dyDescent="0.25">
      <c r="A86" s="46">
        <v>3</v>
      </c>
      <c r="B86" s="80" t="s">
        <v>28</v>
      </c>
      <c r="C86" s="24">
        <v>74.13</v>
      </c>
      <c r="D86" s="43">
        <v>15</v>
      </c>
      <c r="E86" s="43">
        <v>28</v>
      </c>
      <c r="F86" s="43">
        <v>18</v>
      </c>
      <c r="G86" s="26">
        <f>D86/C86</f>
        <v>0.20234722784297857</v>
      </c>
      <c r="H86" s="26">
        <f>E86/C86</f>
        <v>0.37771482530689332</v>
      </c>
      <c r="I86" s="26">
        <f>F86/C86</f>
        <v>0.24281667341157429</v>
      </c>
      <c r="J86" s="27">
        <v>0.1</v>
      </c>
      <c r="K86" s="28">
        <v>1</v>
      </c>
    </row>
  </sheetData>
  <mergeCells count="57">
    <mergeCell ref="A78:A82"/>
    <mergeCell ref="B78:B82"/>
    <mergeCell ref="C78:C82"/>
    <mergeCell ref="D78:K78"/>
    <mergeCell ref="D79:F81"/>
    <mergeCell ref="G79:I81"/>
    <mergeCell ref="J79:K79"/>
    <mergeCell ref="J80:J82"/>
    <mergeCell ref="K80:K82"/>
    <mergeCell ref="A64:A68"/>
    <mergeCell ref="B64:B68"/>
    <mergeCell ref="C64:C68"/>
    <mergeCell ref="D64:K64"/>
    <mergeCell ref="D65:F67"/>
    <mergeCell ref="G65:I67"/>
    <mergeCell ref="J65:K65"/>
    <mergeCell ref="J66:J68"/>
    <mergeCell ref="K66:K68"/>
    <mergeCell ref="B3:J3"/>
    <mergeCell ref="B6:J6"/>
    <mergeCell ref="B5:J5"/>
    <mergeCell ref="B7:J7"/>
    <mergeCell ref="D9:K9"/>
    <mergeCell ref="D10:F12"/>
    <mergeCell ref="G10:I12"/>
    <mergeCell ref="J10:K10"/>
    <mergeCell ref="J11:J13"/>
    <mergeCell ref="K11:K13"/>
    <mergeCell ref="D23:K23"/>
    <mergeCell ref="D24:F26"/>
    <mergeCell ref="G24:I26"/>
    <mergeCell ref="J24:K24"/>
    <mergeCell ref="J25:J27"/>
    <mergeCell ref="K25:K27"/>
    <mergeCell ref="A9:A13"/>
    <mergeCell ref="B9:B13"/>
    <mergeCell ref="C9:C13"/>
    <mergeCell ref="A37:A41"/>
    <mergeCell ref="B37:B41"/>
    <mergeCell ref="C37:C41"/>
    <mergeCell ref="A23:A27"/>
    <mergeCell ref="B23:B27"/>
    <mergeCell ref="C23:C27"/>
    <mergeCell ref="D37:K37"/>
    <mergeCell ref="D38:F40"/>
    <mergeCell ref="G38:I40"/>
    <mergeCell ref="J38:J41"/>
    <mergeCell ref="K38:K41"/>
    <mergeCell ref="A51:A55"/>
    <mergeCell ref="B51:B55"/>
    <mergeCell ref="C51:C55"/>
    <mergeCell ref="D51:K51"/>
    <mergeCell ref="D52:F54"/>
    <mergeCell ref="G52:I54"/>
    <mergeCell ref="J52:K52"/>
    <mergeCell ref="J53:J55"/>
    <mergeCell ref="K53:K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Полиенко Михаил Евгеньевич</cp:lastModifiedBy>
  <dcterms:created xsi:type="dcterms:W3CDTF">2021-04-13T08:26:29Z</dcterms:created>
  <dcterms:modified xsi:type="dcterms:W3CDTF">2021-04-23T14:32:03Z</dcterms:modified>
</cp:coreProperties>
</file>